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2021 Final Cumplimiento\2021 (1)\"/>
    </mc:Choice>
  </mc:AlternateContent>
  <xr:revisionPtr revIDLastSave="0" documentId="13_ncr:1_{9BD0E502-B258-484B-93FA-0DB4BC2340EB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</sheets>
  <definedNames>
    <definedName name="_xlnm._FilterDatabase" localSheetId="0" hidden="1">'01'!#REF!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E61" i="1"/>
  <c r="E57" i="1"/>
  <c r="E56" i="1"/>
  <c r="E52" i="1"/>
  <c r="E53" i="1"/>
  <c r="E54" i="1"/>
  <c r="E55" i="1"/>
  <c r="E58" i="1"/>
  <c r="E59" i="1"/>
  <c r="E60" i="1"/>
  <c r="E51" i="1"/>
  <c r="B106" i="1"/>
  <c r="B105" i="1"/>
  <c r="D104" i="1"/>
  <c r="D103" i="1"/>
  <c r="D102" i="1"/>
  <c r="D101" i="1"/>
  <c r="D100" i="1"/>
  <c r="D99" i="1"/>
  <c r="D98" i="1"/>
  <c r="D97" i="1"/>
  <c r="D96" i="1"/>
  <c r="D95" i="1"/>
  <c r="B78" i="1"/>
  <c r="B77" i="1"/>
  <c r="D88" i="1"/>
  <c r="D87" i="1"/>
  <c r="D106" i="1" l="1"/>
  <c r="D105" i="1"/>
  <c r="D81" i="1"/>
  <c r="E31" i="1" l="1"/>
  <c r="E30" i="1"/>
  <c r="E29" i="1"/>
  <c r="E28" i="1"/>
  <c r="E27" i="1"/>
  <c r="E26" i="1"/>
  <c r="E25" i="1"/>
  <c r="E24" i="1"/>
  <c r="E23" i="1"/>
  <c r="E22" i="1"/>
  <c r="E32" i="1" l="1"/>
  <c r="E33" i="1" s="1"/>
  <c r="D90" i="1"/>
  <c r="D89" i="1"/>
  <c r="D86" i="1"/>
  <c r="D85" i="1"/>
  <c r="D84" i="1"/>
  <c r="D83" i="1"/>
  <c r="D82" i="1"/>
  <c r="D92" i="1" l="1"/>
  <c r="D76" i="1"/>
  <c r="D75" i="1"/>
  <c r="D74" i="1"/>
  <c r="D73" i="1"/>
  <c r="D72" i="1"/>
  <c r="D71" i="1"/>
  <c r="D70" i="1"/>
  <c r="D69" i="1"/>
  <c r="D68" i="1"/>
  <c r="D67" i="1"/>
  <c r="D66" i="1"/>
  <c r="E46" i="1"/>
  <c r="E45" i="1"/>
  <c r="E44" i="1"/>
  <c r="E43" i="1"/>
  <c r="E42" i="1"/>
  <c r="E41" i="1"/>
  <c r="E40" i="1"/>
  <c r="E39" i="1"/>
  <c r="E38" i="1"/>
  <c r="E37" i="1"/>
  <c r="E36" i="1"/>
  <c r="D78" i="1" l="1"/>
  <c r="D77" i="1"/>
  <c r="E47" i="1"/>
  <c r="E9" i="1"/>
  <c r="E10" i="1"/>
  <c r="E11" i="1"/>
  <c r="E12" i="1"/>
  <c r="E13" i="1"/>
  <c r="E14" i="1"/>
  <c r="E15" i="1"/>
  <c r="E16" i="1"/>
  <c r="E17" i="1"/>
  <c r="E8" i="1"/>
  <c r="E7" i="1"/>
  <c r="E48" i="1" l="1"/>
  <c r="C77" i="1"/>
  <c r="B32" i="1"/>
  <c r="D48" i="1" l="1"/>
  <c r="B48" i="1"/>
  <c r="B47" i="1"/>
  <c r="B92" i="1" l="1"/>
  <c r="D91" i="1"/>
  <c r="B91" i="1"/>
  <c r="C78" i="1"/>
  <c r="E63" i="1"/>
  <c r="D63" i="1"/>
  <c r="B63" i="1"/>
  <c r="D62" i="1"/>
  <c r="B62" i="1"/>
  <c r="D47" i="1"/>
  <c r="D32" i="1"/>
  <c r="D33" i="1" s="1"/>
  <c r="B33" i="1"/>
  <c r="E19" i="1"/>
  <c r="D19" i="1"/>
  <c r="E18" i="1"/>
  <c r="D18" i="1"/>
</calcChain>
</file>

<file path=xl/sharedStrings.xml><?xml version="1.0" encoding="utf-8"?>
<sst xmlns="http://schemas.openxmlformats.org/spreadsheetml/2006/main" count="123" uniqueCount="26">
  <si>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</si>
  <si>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</si>
  <si>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Etiquetas de fila</t>
  </si>
  <si>
    <t>INTERNACIONAL</t>
  </si>
  <si>
    <t>SECUNDARIA</t>
  </si>
  <si>
    <t>TRONCAL</t>
  </si>
  <si>
    <t>Total general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</si>
  <si>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</si>
  <si>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</si>
  <si>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</si>
  <si>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</si>
  <si>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</si>
  <si>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</si>
  <si>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</si>
  <si>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</si>
  <si>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</si>
  <si>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</si>
  <si>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</si>
  <si>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</si>
  <si>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</si>
  <si>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Adelantado</t>
  </si>
  <si>
    <t>Cancelado</t>
  </si>
  <si>
    <t>AIRES</t>
  </si>
  <si>
    <t>VIVA AIR</t>
  </si>
  <si>
    <t>CUMPLIMIENTO AEROCOMERCIAL POR CAUSAS
ABRIL 2021</t>
  </si>
  <si>
    <t>SATENA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</si>
</sst>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4" borderId="6" xfId="0" applyFont="1" applyFill="1" applyBorder="1" applyAlignment="1">
      <alignment horizontal="left" indent="1"/>
    </xf>
    <xf numFmtId="0" fontId="2" fillId="4" borderId="0" xfId="0" applyNumberFormat="1" applyFont="1" applyFill="1" applyBorder="1"/>
    <xf numFmtId="0" fontId="2" fillId="4" borderId="7" xfId="0" applyNumberFormat="1" applyFont="1" applyFill="1" applyBorder="1"/>
    <xf numFmtId="0" fontId="0" fillId="0" borderId="6" xfId="0" applyBorder="1" applyAlignment="1">
      <alignment horizontal="left" indent="2"/>
    </xf>
    <xf numFmtId="0" fontId="0" fillId="0" borderId="0" xfId="0" applyNumberFormat="1" applyBorder="1"/>
    <xf numFmtId="0" fontId="0" fillId="0" borderId="7" xfId="0" applyNumberFormat="1" applyBorder="1"/>
    <xf numFmtId="0" fontId="0" fillId="0" borderId="8" xfId="0" applyBorder="1" applyAlignment="1">
      <alignment horizontal="left" indent="2"/>
    </xf>
    <xf numFmtId="0" fontId="0" fillId="0" borderId="9" xfId="0" applyNumberFormat="1" applyBorder="1"/>
    <xf numFmtId="0" fontId="0" fillId="0" borderId="10" xfId="0" applyNumberFormat="1" applyBorder="1"/>
    <xf numFmtId="164" fontId="0" fillId="0" borderId="11" xfId="1" applyNumberFormat="1" applyFont="1" applyBorder="1" applyAlignment="1">
      <alignment horizontal="left"/>
    </xf>
    <xf numFmtId="10" fontId="0" fillId="0" borderId="12" xfId="1" applyNumberFormat="1" applyFont="1" applyBorder="1"/>
    <xf numFmtId="10" fontId="0" fillId="5" borderId="13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0" fontId="0" fillId="0" borderId="9" xfId="1" applyNumberFormat="1" applyFont="1" applyBorder="1"/>
    <xf numFmtId="10" fontId="0" fillId="5" borderId="10" xfId="1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0" borderId="14" xfId="0" applyFont="1" applyBorder="1" applyAlignment="1">
      <alignment horizontal="left"/>
    </xf>
    <xf numFmtId="0" fontId="2" fillId="0" borderId="15" xfId="0" applyNumberFormat="1" applyFont="1" applyBorder="1"/>
    <xf numFmtId="0" fontId="2" fillId="0" borderId="16" xfId="0" applyNumberFormat="1" applyFont="1" applyBorder="1"/>
    <xf numFmtId="0" fontId="2" fillId="0" borderId="0" xfId="0" applyNumberFormat="1" applyFont="1" applyFill="1" applyBorder="1"/>
    <xf numFmtId="0" fontId="0" fillId="0" borderId="0" xfId="0" applyNumberFormat="1" applyFill="1" applyBorder="1"/>
    <xf numFmtId="10" fontId="0" fillId="0" borderId="0" xfId="0" applyNumberFormat="1"/>
    <xf numFmtId="0" fontId="0" fillId="0" borderId="0" xfId="0" applyBorder="1"/>
    <xf numFmtId="10" fontId="0" fillId="0" borderId="0" xfId="0" applyNumberFormat="1" applyBorder="1"/>
    <xf numFmtId="10" fontId="0" fillId="0" borderId="0" xfId="1" applyNumberFormat="1" applyFont="1"/>
    <xf numFmtId="0" fontId="2" fillId="0" borderId="7" xfId="0" applyNumberFormat="1" applyFont="1" applyFill="1" applyBorder="1"/>
    <xf numFmtId="0" fontId="2" fillId="0" borderId="10" xfId="0" applyNumberFormat="1" applyFont="1" applyBorder="1"/>
    <xf numFmtId="0" fontId="2" fillId="0" borderId="7" xfId="0" applyNumberFormat="1" applyFont="1" applyBorder="1"/>
    <xf numFmtId="0" fontId="2" fillId="0" borderId="0" xfId="0" applyFont="1" applyBorder="1" applyAlignment="1">
      <alignment horizontal="left"/>
    </xf>
    <xf numFmtId="10" fontId="0" fillId="0" borderId="13" xfId="1" applyNumberFormat="1" applyFont="1" applyFill="1" applyBorder="1"/>
    <xf numFmtId="10" fontId="0" fillId="0" borderId="10" xfId="1" applyNumberFormat="1" applyFont="1" applyFill="1" applyBorder="1"/>
    <xf numFmtId="0" fontId="2" fillId="4" borderId="17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10" fontId="2" fillId="0" borderId="0" xfId="0" applyNumberFormat="1" applyFont="1" applyBorder="1" applyAlignment="1">
      <alignment horizontal="left"/>
    </xf>
    <xf numFmtId="10" fontId="0" fillId="0" borderId="0" xfId="1" applyNumberFormat="1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106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2" width="15" customWidth="1"/>
    <col min="3" max="3" width="14.7109375" customWidth="1"/>
    <col min="4" max="4" width="12.7109375" customWidth="1"/>
    <col min="5" max="5" width="13.140625" customWidth="1"/>
    <col min="8" max="8" width="11.42578125" style="30"/>
    <col min="9" max="9" width="15.42578125" style="30" bestFit="1" customWidth="1"/>
    <col min="10" max="10" width="28.5703125" style="30" bestFit="1" customWidth="1"/>
    <col min="11" max="16" width="11.42578125" style="30"/>
  </cols>
  <sheetData>
    <row r="1" spans="1:9" ht="36" customHeight="1" thickBot="1" x14ac:dyDescent="0.3">
      <c r="A1" s="41" t="s">
        <v>24</v>
      </c>
      <c r="B1" s="42"/>
      <c r="C1" s="42"/>
      <c r="D1" s="42"/>
      <c r="E1" s="42"/>
    </row>
    <row r="2" spans="1:9" x14ac:dyDescent="0.25">
      <c r="A2" s="1"/>
      <c r="B2" s="2"/>
      <c r="C2" s="2"/>
      <c r="D2" s="2"/>
      <c r="E2" s="2"/>
    </row>
    <row r="3" spans="1:9" ht="29.25" customHeight="1" x14ac:dyDescent="0.25">
      <c r="A3" s="43" t="s">
        <v>0</v>
      </c>
      <c r="B3" s="43"/>
      <c r="C3" s="43"/>
      <c r="D3" s="43"/>
      <c r="E3" s="43"/>
    </row>
    <row r="4" spans="1:9" ht="31.5" customHeight="1" x14ac:dyDescent="0.25">
      <c r="A4" s="43" t="s">
        <v>1</v>
      </c>
      <c r="B4" s="43"/>
      <c r="C4" s="43"/>
      <c r="D4" s="43"/>
      <c r="E4" s="43"/>
    </row>
    <row r="6" spans="1:9" ht="15.75" thickBot="1" x14ac:dyDescent="0.3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9" x14ac:dyDescent="0.25">
      <c r="A7" s="4" t="s">
        <v>22</v>
      </c>
      <c r="B7" s="5">
        <v>0</v>
      </c>
      <c r="C7" s="5">
        <v>0</v>
      </c>
      <c r="D7" s="5">
        <v>593</v>
      </c>
      <c r="E7" s="6">
        <f>+B7+C7+D7</f>
        <v>593</v>
      </c>
      <c r="H7" s="32"/>
      <c r="I7" s="32"/>
    </row>
    <row r="8" spans="1:9" x14ac:dyDescent="0.25">
      <c r="A8" s="7" t="s">
        <v>8</v>
      </c>
      <c r="B8" s="8">
        <v>0</v>
      </c>
      <c r="C8" s="8">
        <v>0</v>
      </c>
      <c r="D8" s="8">
        <v>8</v>
      </c>
      <c r="E8" s="8">
        <f>+B8+C8+D8</f>
        <v>8</v>
      </c>
      <c r="H8" s="44"/>
      <c r="I8" s="32"/>
    </row>
    <row r="9" spans="1:9" x14ac:dyDescent="0.25">
      <c r="A9" s="10" t="s">
        <v>9</v>
      </c>
      <c r="B9" s="11">
        <v>0</v>
      </c>
      <c r="C9" s="11">
        <v>0</v>
      </c>
      <c r="D9" s="11">
        <v>0</v>
      </c>
      <c r="E9" s="36">
        <f t="shared" ref="E9:E17" si="0">+B9+C9+D9</f>
        <v>0</v>
      </c>
      <c r="H9" s="44"/>
      <c r="I9" s="32"/>
    </row>
    <row r="10" spans="1:9" x14ac:dyDescent="0.25">
      <c r="A10" s="10" t="s">
        <v>11</v>
      </c>
      <c r="B10" s="11">
        <v>0</v>
      </c>
      <c r="C10" s="11">
        <v>0</v>
      </c>
      <c r="D10" s="11">
        <v>0</v>
      </c>
      <c r="E10" s="27">
        <f t="shared" si="0"/>
        <v>0</v>
      </c>
      <c r="H10" s="44"/>
      <c r="I10" s="32"/>
    </row>
    <row r="11" spans="1:9" x14ac:dyDescent="0.25">
      <c r="A11" s="7" t="s">
        <v>13</v>
      </c>
      <c r="B11" s="8">
        <v>0</v>
      </c>
      <c r="C11" s="8">
        <v>0</v>
      </c>
      <c r="D11" s="8">
        <v>53</v>
      </c>
      <c r="E11" s="8">
        <f t="shared" si="0"/>
        <v>53</v>
      </c>
      <c r="H11" s="44"/>
      <c r="I11" s="32"/>
    </row>
    <row r="12" spans="1:9" x14ac:dyDescent="0.25">
      <c r="A12" s="10" t="s">
        <v>9</v>
      </c>
      <c r="B12" s="11">
        <v>0</v>
      </c>
      <c r="C12" s="11">
        <v>0</v>
      </c>
      <c r="D12" s="11">
        <v>1</v>
      </c>
      <c r="E12" s="36">
        <f t="shared" si="0"/>
        <v>1</v>
      </c>
      <c r="H12" s="44"/>
      <c r="I12" s="32"/>
    </row>
    <row r="13" spans="1:9" x14ac:dyDescent="0.25">
      <c r="A13" s="10" t="s">
        <v>14</v>
      </c>
      <c r="B13" s="29">
        <v>0</v>
      </c>
      <c r="C13" s="29">
        <v>0</v>
      </c>
      <c r="D13" s="11">
        <v>52</v>
      </c>
      <c r="E13" s="27">
        <f t="shared" si="0"/>
        <v>52</v>
      </c>
      <c r="G13" s="31"/>
      <c r="H13" s="44"/>
      <c r="I13" s="32"/>
    </row>
    <row r="14" spans="1:9" x14ac:dyDescent="0.25">
      <c r="A14" s="7" t="s">
        <v>16</v>
      </c>
      <c r="B14" s="8">
        <v>0</v>
      </c>
      <c r="C14" s="8">
        <v>0</v>
      </c>
      <c r="D14" s="8">
        <v>514</v>
      </c>
      <c r="E14" s="8">
        <f t="shared" si="0"/>
        <v>514</v>
      </c>
      <c r="G14" s="31"/>
      <c r="H14" s="44"/>
      <c r="I14" s="32"/>
    </row>
    <row r="15" spans="1:9" x14ac:dyDescent="0.25">
      <c r="A15" s="7" t="s">
        <v>18</v>
      </c>
      <c r="B15" s="8">
        <v>0</v>
      </c>
      <c r="C15" s="8">
        <v>0</v>
      </c>
      <c r="D15" s="8">
        <v>18</v>
      </c>
      <c r="E15" s="8">
        <f t="shared" si="0"/>
        <v>18</v>
      </c>
      <c r="G15" s="31"/>
      <c r="H15" s="44"/>
      <c r="I15" s="32"/>
    </row>
    <row r="16" spans="1:9" x14ac:dyDescent="0.25">
      <c r="A16" s="10" t="s">
        <v>9</v>
      </c>
      <c r="B16" s="28">
        <v>0</v>
      </c>
      <c r="C16" s="28">
        <v>0</v>
      </c>
      <c r="D16" s="11">
        <v>6</v>
      </c>
      <c r="E16" s="36">
        <f t="shared" si="0"/>
        <v>6</v>
      </c>
      <c r="G16" s="31"/>
      <c r="H16" s="44"/>
      <c r="I16" s="32"/>
    </row>
    <row r="17" spans="1:13" ht="15.75" thickBot="1" x14ac:dyDescent="0.3">
      <c r="A17" s="13" t="s">
        <v>14</v>
      </c>
      <c r="B17" s="14">
        <v>0</v>
      </c>
      <c r="C17" s="14">
        <v>0</v>
      </c>
      <c r="D17" s="14">
        <v>12</v>
      </c>
      <c r="E17" s="35">
        <f t="shared" si="0"/>
        <v>12</v>
      </c>
      <c r="G17" s="37"/>
      <c r="H17" s="44"/>
      <c r="I17" s="32"/>
      <c r="J17" s="32"/>
    </row>
    <row r="18" spans="1:13" x14ac:dyDescent="0.25">
      <c r="A18" s="16" t="s">
        <v>19</v>
      </c>
      <c r="B18" s="17">
        <v>0</v>
      </c>
      <c r="C18" s="17">
        <v>0</v>
      </c>
      <c r="D18" s="17">
        <f t="shared" ref="D18:E18" si="1">+D14/D7</f>
        <v>0.86677908937605397</v>
      </c>
      <c r="E18" s="18">
        <f t="shared" si="1"/>
        <v>0.86677908937605397</v>
      </c>
      <c r="G18" s="37"/>
      <c r="H18" s="44"/>
      <c r="I18" s="32"/>
      <c r="J18" s="32"/>
      <c r="K18" s="33"/>
      <c r="L18" s="33"/>
      <c r="M18" s="33"/>
    </row>
    <row r="19" spans="1:13" ht="15.75" thickBot="1" x14ac:dyDescent="0.3">
      <c r="A19" s="19" t="s">
        <v>7</v>
      </c>
      <c r="B19" s="20">
        <v>0</v>
      </c>
      <c r="C19" s="20">
        <v>0</v>
      </c>
      <c r="D19" s="20">
        <f t="shared" ref="D19:E19" si="2">+D14/(D7-D16-D12-D9)</f>
        <v>0.87713310580204773</v>
      </c>
      <c r="E19" s="21">
        <f t="shared" si="2"/>
        <v>0.87713310580204773</v>
      </c>
      <c r="G19" s="37"/>
      <c r="H19" s="44"/>
      <c r="I19" s="32"/>
      <c r="J19" s="32"/>
      <c r="K19" s="33"/>
      <c r="L19" s="33"/>
      <c r="M19" s="33"/>
    </row>
    <row r="20" spans="1:13" ht="15.75" thickBot="1" x14ac:dyDescent="0.3">
      <c r="G20" s="37"/>
      <c r="H20" s="32"/>
      <c r="I20" s="32"/>
      <c r="J20" s="32"/>
    </row>
    <row r="21" spans="1:13" x14ac:dyDescent="0.25">
      <c r="A21" s="22" t="s">
        <v>2</v>
      </c>
      <c r="B21" s="23" t="s">
        <v>3</v>
      </c>
      <c r="C21" s="23" t="s">
        <v>4</v>
      </c>
      <c r="D21" s="23" t="s">
        <v>5</v>
      </c>
      <c r="E21" s="24" t="s">
        <v>6</v>
      </c>
      <c r="G21" s="37"/>
      <c r="H21" s="32"/>
      <c r="I21" s="32"/>
      <c r="J21" s="32"/>
    </row>
    <row r="22" spans="1:13" x14ac:dyDescent="0.25">
      <c r="A22" s="25" t="s">
        <v>12</v>
      </c>
      <c r="B22" s="26">
        <v>140</v>
      </c>
      <c r="C22" s="26">
        <v>0</v>
      </c>
      <c r="D22" s="26">
        <v>1424</v>
      </c>
      <c r="E22" s="27">
        <f>+B22+C22+D22</f>
        <v>1564</v>
      </c>
      <c r="F22" s="28"/>
      <c r="G22" s="37"/>
      <c r="H22" s="45"/>
      <c r="I22" s="32"/>
      <c r="J22" s="32"/>
    </row>
    <row r="23" spans="1:13" x14ac:dyDescent="0.25">
      <c r="A23" s="7" t="s">
        <v>8</v>
      </c>
      <c r="B23" s="8">
        <v>2</v>
      </c>
      <c r="C23" s="8">
        <v>0</v>
      </c>
      <c r="D23" s="8">
        <v>51</v>
      </c>
      <c r="E23" s="9">
        <f>+B23+C23+D23</f>
        <v>53</v>
      </c>
      <c r="G23" s="37"/>
      <c r="H23" s="45"/>
      <c r="I23" s="32"/>
      <c r="J23" s="32"/>
    </row>
    <row r="24" spans="1:13" x14ac:dyDescent="0.25">
      <c r="A24" s="10" t="s">
        <v>11</v>
      </c>
      <c r="B24" s="11">
        <v>0</v>
      </c>
      <c r="C24" s="11">
        <v>0</v>
      </c>
      <c r="D24" s="11">
        <v>0</v>
      </c>
      <c r="E24" s="12">
        <f t="shared" ref="E24:E29" si="3">+D24+C24+B24</f>
        <v>0</v>
      </c>
      <c r="G24" s="31"/>
    </row>
    <row r="25" spans="1:13" x14ac:dyDescent="0.25">
      <c r="A25" s="7" t="s">
        <v>13</v>
      </c>
      <c r="B25" s="8">
        <v>4</v>
      </c>
      <c r="C25" s="8">
        <v>0</v>
      </c>
      <c r="D25" s="8">
        <v>219</v>
      </c>
      <c r="E25" s="9">
        <f t="shared" si="3"/>
        <v>223</v>
      </c>
      <c r="G25" s="31"/>
    </row>
    <row r="26" spans="1:13" x14ac:dyDescent="0.25">
      <c r="A26" s="10" t="s">
        <v>9</v>
      </c>
      <c r="B26" s="11">
        <v>3</v>
      </c>
      <c r="C26" s="11">
        <v>0</v>
      </c>
      <c r="D26" s="11">
        <v>171</v>
      </c>
      <c r="E26" s="12">
        <f t="shared" si="3"/>
        <v>174</v>
      </c>
    </row>
    <row r="27" spans="1:13" x14ac:dyDescent="0.25">
      <c r="A27" s="10" t="s">
        <v>14</v>
      </c>
      <c r="B27" s="11">
        <v>1</v>
      </c>
      <c r="C27" s="11">
        <v>0</v>
      </c>
      <c r="D27" s="11">
        <v>48</v>
      </c>
      <c r="E27" s="12">
        <f t="shared" si="3"/>
        <v>49</v>
      </c>
    </row>
    <row r="28" spans="1:13" x14ac:dyDescent="0.25">
      <c r="A28" s="7" t="s">
        <v>16</v>
      </c>
      <c r="B28" s="8">
        <v>116</v>
      </c>
      <c r="C28" s="8">
        <v>0</v>
      </c>
      <c r="D28" s="8">
        <v>1121</v>
      </c>
      <c r="E28" s="9">
        <f t="shared" si="3"/>
        <v>1237</v>
      </c>
    </row>
    <row r="29" spans="1:13" x14ac:dyDescent="0.25">
      <c r="A29" s="7" t="s">
        <v>18</v>
      </c>
      <c r="B29" s="8">
        <v>18</v>
      </c>
      <c r="C29" s="8">
        <v>0</v>
      </c>
      <c r="D29" s="8">
        <v>33</v>
      </c>
      <c r="E29" s="9">
        <f t="shared" si="3"/>
        <v>51</v>
      </c>
    </row>
    <row r="30" spans="1:13" x14ac:dyDescent="0.25">
      <c r="A30" s="10" t="s">
        <v>9</v>
      </c>
      <c r="B30" s="11">
        <v>7</v>
      </c>
      <c r="C30" s="11">
        <v>0</v>
      </c>
      <c r="D30" s="11">
        <v>23</v>
      </c>
      <c r="E30" s="12">
        <f>+B30+D30+C30</f>
        <v>30</v>
      </c>
    </row>
    <row r="31" spans="1:13" ht="15.75" thickBot="1" x14ac:dyDescent="0.3">
      <c r="A31" s="13" t="s">
        <v>14</v>
      </c>
      <c r="B31" s="14">
        <v>11</v>
      </c>
      <c r="C31" s="14">
        <v>0</v>
      </c>
      <c r="D31" s="14">
        <v>10</v>
      </c>
      <c r="E31" s="15">
        <f>+D31+C31+B31</f>
        <v>21</v>
      </c>
    </row>
    <row r="32" spans="1:13" x14ac:dyDescent="0.25">
      <c r="A32" s="16" t="s">
        <v>19</v>
      </c>
      <c r="B32" s="17">
        <f>+B28/B22</f>
        <v>0.82857142857142863</v>
      </c>
      <c r="C32" s="17">
        <v>0</v>
      </c>
      <c r="D32" s="17">
        <f t="shared" ref="D32" si="4">+D28/D22</f>
        <v>0.7872191011235955</v>
      </c>
      <c r="E32" s="18">
        <f>+E28/E22</f>
        <v>0.79092071611253201</v>
      </c>
    </row>
    <row r="33" spans="1:5" ht="15.75" thickBot="1" x14ac:dyDescent="0.3">
      <c r="A33" s="19" t="s">
        <v>7</v>
      </c>
      <c r="B33" s="20">
        <f>+B28/(B22-B30-B26-B32)</f>
        <v>0.89803140898031408</v>
      </c>
      <c r="C33" s="20">
        <v>0</v>
      </c>
      <c r="D33" s="20">
        <f t="shared" ref="D33" si="5">+D28/(D22-D30-D26-D32)</f>
        <v>0.9119657860864866</v>
      </c>
      <c r="E33" s="21">
        <f>+E28/(E22-E30-E26-E32)</f>
        <v>0.91008809376974265</v>
      </c>
    </row>
    <row r="34" spans="1:5" ht="15.75" thickBot="1" x14ac:dyDescent="0.3"/>
    <row r="35" spans="1:5" x14ac:dyDescent="0.25">
      <c r="A35" s="22" t="s">
        <v>2</v>
      </c>
      <c r="B35" s="23" t="s">
        <v>3</v>
      </c>
      <c r="C35" s="23" t="s">
        <v>4</v>
      </c>
      <c r="D35" s="23" t="s">
        <v>5</v>
      </c>
      <c r="E35" s="24" t="s">
        <v>6</v>
      </c>
    </row>
    <row r="36" spans="1:5" x14ac:dyDescent="0.25">
      <c r="A36" s="25" t="s">
        <v>23</v>
      </c>
      <c r="B36" s="26">
        <v>61</v>
      </c>
      <c r="C36" s="26">
        <v>0</v>
      </c>
      <c r="D36" s="26">
        <v>2687</v>
      </c>
      <c r="E36" s="27">
        <f>+B36+C36+D36</f>
        <v>2748</v>
      </c>
    </row>
    <row r="37" spans="1:5" x14ac:dyDescent="0.25">
      <c r="A37" s="7" t="s">
        <v>20</v>
      </c>
      <c r="B37" s="8">
        <v>0</v>
      </c>
      <c r="C37" s="8">
        <v>0</v>
      </c>
      <c r="D37" s="8">
        <v>0</v>
      </c>
      <c r="E37" s="9">
        <f>+B37+C37+D37</f>
        <v>0</v>
      </c>
    </row>
    <row r="38" spans="1:5" x14ac:dyDescent="0.25">
      <c r="A38" s="10" t="s">
        <v>9</v>
      </c>
      <c r="B38" s="11">
        <v>0</v>
      </c>
      <c r="C38" s="11">
        <v>0</v>
      </c>
      <c r="D38" s="11">
        <v>0</v>
      </c>
      <c r="E38" s="12">
        <f>+B38+C38+D38</f>
        <v>0</v>
      </c>
    </row>
    <row r="39" spans="1:5" x14ac:dyDescent="0.25">
      <c r="A39" s="10" t="s">
        <v>14</v>
      </c>
      <c r="B39" s="11">
        <v>0</v>
      </c>
      <c r="C39" s="11">
        <v>0</v>
      </c>
      <c r="D39" s="11">
        <v>0</v>
      </c>
      <c r="E39" s="12">
        <f>+B39+C39+D39</f>
        <v>0</v>
      </c>
    </row>
    <row r="40" spans="1:5" x14ac:dyDescent="0.25">
      <c r="A40" s="7" t="s">
        <v>21</v>
      </c>
      <c r="B40" s="8">
        <v>4</v>
      </c>
      <c r="C40" s="8">
        <v>0</v>
      </c>
      <c r="D40" s="8">
        <v>193</v>
      </c>
      <c r="E40" s="9">
        <f>+B40+C40+D40</f>
        <v>197</v>
      </c>
    </row>
    <row r="41" spans="1:5" x14ac:dyDescent="0.25">
      <c r="A41" s="10" t="s">
        <v>9</v>
      </c>
      <c r="B41" s="11">
        <v>0</v>
      </c>
      <c r="C41" s="11">
        <v>0</v>
      </c>
      <c r="D41" s="11">
        <v>9</v>
      </c>
      <c r="E41" s="34">
        <f t="shared" ref="E41:E46" si="6">SUM(B41:D41)</f>
        <v>9</v>
      </c>
    </row>
    <row r="42" spans="1:5" x14ac:dyDescent="0.25">
      <c r="A42" s="10" t="s">
        <v>14</v>
      </c>
      <c r="B42" s="11">
        <v>4</v>
      </c>
      <c r="C42" s="29">
        <v>0</v>
      </c>
      <c r="D42" s="11">
        <v>184</v>
      </c>
      <c r="E42" s="34">
        <f t="shared" si="6"/>
        <v>188</v>
      </c>
    </row>
    <row r="43" spans="1:5" x14ac:dyDescent="0.25">
      <c r="A43" s="7" t="s">
        <v>16</v>
      </c>
      <c r="B43" s="8">
        <v>53</v>
      </c>
      <c r="C43" s="8">
        <v>0</v>
      </c>
      <c r="D43" s="8">
        <v>2371</v>
      </c>
      <c r="E43" s="9">
        <f t="shared" si="6"/>
        <v>2424</v>
      </c>
    </row>
    <row r="44" spans="1:5" x14ac:dyDescent="0.25">
      <c r="A44" s="7" t="s">
        <v>18</v>
      </c>
      <c r="B44" s="8">
        <v>4</v>
      </c>
      <c r="C44" s="8">
        <v>0</v>
      </c>
      <c r="D44" s="8">
        <v>118</v>
      </c>
      <c r="E44" s="9">
        <f t="shared" si="6"/>
        <v>122</v>
      </c>
    </row>
    <row r="45" spans="1:5" x14ac:dyDescent="0.25">
      <c r="A45" s="10" t="s">
        <v>9</v>
      </c>
      <c r="B45" s="11">
        <v>1</v>
      </c>
      <c r="C45" s="11">
        <v>0</v>
      </c>
      <c r="D45" s="11">
        <v>78</v>
      </c>
      <c r="E45" s="34">
        <f t="shared" si="6"/>
        <v>79</v>
      </c>
    </row>
    <row r="46" spans="1:5" ht="15.75" thickBot="1" x14ac:dyDescent="0.3">
      <c r="A46" s="13" t="s">
        <v>14</v>
      </c>
      <c r="B46" s="14">
        <v>3</v>
      </c>
      <c r="C46" s="14">
        <v>0</v>
      </c>
      <c r="D46" s="14">
        <v>40</v>
      </c>
      <c r="E46" s="34">
        <f t="shared" si="6"/>
        <v>43</v>
      </c>
    </row>
    <row r="47" spans="1:5" x14ac:dyDescent="0.25">
      <c r="A47" s="16" t="s">
        <v>19</v>
      </c>
      <c r="B47" s="17">
        <f>+B43/B36</f>
        <v>0.86885245901639341</v>
      </c>
      <c r="C47" s="17">
        <v>0</v>
      </c>
      <c r="D47" s="17">
        <f t="shared" ref="D47" si="7">+D43/D36</f>
        <v>0.88239672497208788</v>
      </c>
      <c r="E47" s="18">
        <f>+E43/E36</f>
        <v>0.88209606986899558</v>
      </c>
    </row>
    <row r="48" spans="1:5" ht="15.75" thickBot="1" x14ac:dyDescent="0.3">
      <c r="A48" s="19" t="s">
        <v>7</v>
      </c>
      <c r="B48" s="20">
        <f>+B43/(B36-B45-B41-B38)</f>
        <v>0.8833333333333333</v>
      </c>
      <c r="C48" s="20">
        <v>0</v>
      </c>
      <c r="D48" s="20">
        <f>+D43/(D36-D45-D41-D38)</f>
        <v>0.91192307692307695</v>
      </c>
      <c r="E48" s="21">
        <f>+E43/(E36-E45-E41-E38)</f>
        <v>0.9112781954887218</v>
      </c>
    </row>
    <row r="49" spans="1:6" ht="15.75" thickBot="1" x14ac:dyDescent="0.3"/>
    <row r="50" spans="1:6" x14ac:dyDescent="0.25">
      <c r="A50" s="22" t="s">
        <v>2</v>
      </c>
      <c r="B50" s="23" t="s">
        <v>3</v>
      </c>
      <c r="C50" s="23" t="s">
        <v>4</v>
      </c>
      <c r="D50" s="23" t="s">
        <v>5</v>
      </c>
      <c r="E50" s="24" t="s">
        <v>6</v>
      </c>
    </row>
    <row r="51" spans="1:6" x14ac:dyDescent="0.25">
      <c r="A51" s="25" t="s">
        <v>10</v>
      </c>
      <c r="B51" s="26">
        <v>63</v>
      </c>
      <c r="C51" s="26">
        <v>0</v>
      </c>
      <c r="D51" s="26">
        <v>262</v>
      </c>
      <c r="E51" s="27">
        <f>SUM(B51:D51)</f>
        <v>325</v>
      </c>
      <c r="F51" s="28"/>
    </row>
    <row r="52" spans="1:6" x14ac:dyDescent="0.25">
      <c r="A52" s="7" t="s">
        <v>8</v>
      </c>
      <c r="B52" s="8">
        <v>0</v>
      </c>
      <c r="C52" s="8">
        <v>0</v>
      </c>
      <c r="D52" s="8">
        <v>2</v>
      </c>
      <c r="E52" s="8">
        <f>SUM(B52:D52)</f>
        <v>2</v>
      </c>
    </row>
    <row r="53" spans="1:6" x14ac:dyDescent="0.25">
      <c r="A53" s="10" t="s">
        <v>9</v>
      </c>
      <c r="B53" s="11">
        <v>0</v>
      </c>
      <c r="C53" s="11">
        <v>0</v>
      </c>
      <c r="D53" s="11">
        <v>0</v>
      </c>
      <c r="E53" s="36">
        <f t="shared" ref="E53:E60" si="8">SUM(B53:D53)</f>
        <v>0</v>
      </c>
    </row>
    <row r="54" spans="1:6" x14ac:dyDescent="0.25">
      <c r="A54" s="10" t="s">
        <v>14</v>
      </c>
      <c r="B54" s="11">
        <v>0</v>
      </c>
      <c r="C54" s="11">
        <v>0</v>
      </c>
      <c r="D54" s="11">
        <v>0</v>
      </c>
      <c r="E54" s="36">
        <f t="shared" si="8"/>
        <v>0</v>
      </c>
    </row>
    <row r="55" spans="1:6" x14ac:dyDescent="0.25">
      <c r="A55" s="7" t="s">
        <v>13</v>
      </c>
      <c r="B55" s="8">
        <v>0</v>
      </c>
      <c r="C55" s="8">
        <v>0</v>
      </c>
      <c r="D55" s="8">
        <v>5</v>
      </c>
      <c r="E55" s="8">
        <f t="shared" si="8"/>
        <v>5</v>
      </c>
    </row>
    <row r="56" spans="1:6" x14ac:dyDescent="0.25">
      <c r="A56" s="10" t="s">
        <v>9</v>
      </c>
      <c r="B56" s="11">
        <v>0</v>
      </c>
      <c r="C56" s="11">
        <v>0</v>
      </c>
      <c r="D56" s="11">
        <v>3</v>
      </c>
      <c r="E56" s="34">
        <f t="shared" ref="E56:E57" si="9">SUM(B56:D56)</f>
        <v>3</v>
      </c>
    </row>
    <row r="57" spans="1:6" x14ac:dyDescent="0.25">
      <c r="A57" s="10" t="s">
        <v>14</v>
      </c>
      <c r="B57" s="11">
        <v>0</v>
      </c>
      <c r="C57" s="29">
        <v>0</v>
      </c>
      <c r="D57" s="11">
        <v>2</v>
      </c>
      <c r="E57" s="34">
        <f t="shared" si="9"/>
        <v>2</v>
      </c>
    </row>
    <row r="58" spans="1:6" x14ac:dyDescent="0.25">
      <c r="A58" s="7" t="s">
        <v>16</v>
      </c>
      <c r="B58" s="8">
        <v>53</v>
      </c>
      <c r="C58" s="8">
        <v>0</v>
      </c>
      <c r="D58" s="8">
        <v>237</v>
      </c>
      <c r="E58" s="40">
        <f t="shared" si="8"/>
        <v>290</v>
      </c>
    </row>
    <row r="59" spans="1:6" x14ac:dyDescent="0.25">
      <c r="A59" s="7" t="s">
        <v>18</v>
      </c>
      <c r="B59" s="8">
        <v>10</v>
      </c>
      <c r="C59" s="8">
        <v>0</v>
      </c>
      <c r="D59" s="8">
        <v>18</v>
      </c>
      <c r="E59" s="9">
        <f t="shared" si="8"/>
        <v>28</v>
      </c>
    </row>
    <row r="60" spans="1:6" x14ac:dyDescent="0.25">
      <c r="A60" s="10" t="s">
        <v>9</v>
      </c>
      <c r="B60" s="11">
        <v>6</v>
      </c>
      <c r="C60" s="11">
        <v>0</v>
      </c>
      <c r="D60" s="11">
        <v>10</v>
      </c>
      <c r="E60" s="34">
        <f t="shared" si="8"/>
        <v>16</v>
      </c>
    </row>
    <row r="61" spans="1:6" ht="15.75" thickBot="1" x14ac:dyDescent="0.3">
      <c r="A61" s="13" t="s">
        <v>14</v>
      </c>
      <c r="B61" s="14">
        <v>4</v>
      </c>
      <c r="C61" s="14">
        <v>0</v>
      </c>
      <c r="D61" s="14">
        <v>8</v>
      </c>
      <c r="E61" s="35">
        <f>SUM(B61:D61)</f>
        <v>12</v>
      </c>
    </row>
    <row r="62" spans="1:6" x14ac:dyDescent="0.25">
      <c r="A62" s="16" t="s">
        <v>19</v>
      </c>
      <c r="B62" s="17">
        <f>+B58/B51</f>
        <v>0.84126984126984128</v>
      </c>
      <c r="C62" s="17">
        <v>0</v>
      </c>
      <c r="D62" s="17">
        <f>+D58/D51</f>
        <v>0.90458015267175573</v>
      </c>
      <c r="E62" s="18">
        <f>+E58/E51</f>
        <v>0.89230769230769236</v>
      </c>
    </row>
    <row r="63" spans="1:6" ht="15.75" thickBot="1" x14ac:dyDescent="0.3">
      <c r="A63" s="19" t="s">
        <v>7</v>
      </c>
      <c r="B63" s="20">
        <f>+B58/(B51-B53-B60)</f>
        <v>0.92982456140350878</v>
      </c>
      <c r="C63" s="20">
        <v>0</v>
      </c>
      <c r="D63" s="20">
        <f>+D58/(D51-D53-D60)</f>
        <v>0.94047619047619047</v>
      </c>
      <c r="E63" s="21">
        <f>+E58/(E51-E53-E60)</f>
        <v>0.93851132686084138</v>
      </c>
    </row>
    <row r="64" spans="1:6" ht="15.75" thickBot="1" x14ac:dyDescent="0.3"/>
    <row r="65" spans="1:4" x14ac:dyDescent="0.25">
      <c r="A65" s="22" t="s">
        <v>2</v>
      </c>
      <c r="B65" s="23" t="s">
        <v>4</v>
      </c>
      <c r="C65" s="23" t="s">
        <v>5</v>
      </c>
      <c r="D65" s="24" t="s">
        <v>6</v>
      </c>
    </row>
    <row r="66" spans="1:4" x14ac:dyDescent="0.25">
      <c r="A66" s="25" t="s">
        <v>15</v>
      </c>
      <c r="B66" s="26">
        <v>2566</v>
      </c>
      <c r="C66" s="26">
        <v>0</v>
      </c>
      <c r="D66" s="27">
        <f>+B66+C66</f>
        <v>2566</v>
      </c>
    </row>
    <row r="67" spans="1:4" x14ac:dyDescent="0.25">
      <c r="A67" s="7" t="s">
        <v>8</v>
      </c>
      <c r="B67" s="8">
        <v>252</v>
      </c>
      <c r="C67" s="8">
        <v>0</v>
      </c>
      <c r="D67" s="9">
        <f>+B67+C67</f>
        <v>252</v>
      </c>
    </row>
    <row r="68" spans="1:4" x14ac:dyDescent="0.25">
      <c r="A68" s="10" t="s">
        <v>9</v>
      </c>
      <c r="B68" s="11">
        <v>164</v>
      </c>
      <c r="C68" s="11">
        <v>0</v>
      </c>
      <c r="D68" s="12">
        <f>+C68+B68</f>
        <v>164</v>
      </c>
    </row>
    <row r="69" spans="1:4" x14ac:dyDescent="0.25">
      <c r="A69" s="10" t="s">
        <v>14</v>
      </c>
      <c r="B69" s="11">
        <v>88</v>
      </c>
      <c r="C69" s="11"/>
      <c r="D69" s="12">
        <f>+C69+B69</f>
        <v>88</v>
      </c>
    </row>
    <row r="70" spans="1:4" x14ac:dyDescent="0.25">
      <c r="A70" s="7" t="s">
        <v>13</v>
      </c>
      <c r="B70" s="8">
        <v>217</v>
      </c>
      <c r="C70" s="8">
        <v>0</v>
      </c>
      <c r="D70" s="9">
        <f>C70+B70</f>
        <v>217</v>
      </c>
    </row>
    <row r="71" spans="1:4" x14ac:dyDescent="0.25">
      <c r="A71" s="10" t="s">
        <v>9</v>
      </c>
      <c r="B71" s="11">
        <v>118</v>
      </c>
      <c r="C71" s="11">
        <v>0</v>
      </c>
      <c r="D71" s="12">
        <f t="shared" ref="D71:D76" si="10">+C71+B71</f>
        <v>118</v>
      </c>
    </row>
    <row r="72" spans="1:4" x14ac:dyDescent="0.25">
      <c r="A72" s="10" t="s">
        <v>14</v>
      </c>
      <c r="B72" s="11">
        <v>99</v>
      </c>
      <c r="C72" s="11">
        <v>0</v>
      </c>
      <c r="D72" s="12">
        <f t="shared" si="10"/>
        <v>99</v>
      </c>
    </row>
    <row r="73" spans="1:4" x14ac:dyDescent="0.25">
      <c r="A73" s="7" t="s">
        <v>16</v>
      </c>
      <c r="B73" s="8">
        <v>1698</v>
      </c>
      <c r="C73" s="8">
        <v>0</v>
      </c>
      <c r="D73" s="9">
        <f t="shared" si="10"/>
        <v>1698</v>
      </c>
    </row>
    <row r="74" spans="1:4" x14ac:dyDescent="0.25">
      <c r="A74" s="7" t="s">
        <v>18</v>
      </c>
      <c r="B74" s="8">
        <v>399</v>
      </c>
      <c r="C74" s="8">
        <v>0</v>
      </c>
      <c r="D74" s="9">
        <f t="shared" si="10"/>
        <v>399</v>
      </c>
    </row>
    <row r="75" spans="1:4" x14ac:dyDescent="0.25">
      <c r="A75" s="10" t="s">
        <v>9</v>
      </c>
      <c r="B75" s="11">
        <v>339</v>
      </c>
      <c r="C75" s="11">
        <v>0</v>
      </c>
      <c r="D75" s="12">
        <f t="shared" si="10"/>
        <v>339</v>
      </c>
    </row>
    <row r="76" spans="1:4" ht="15.75" thickBot="1" x14ac:dyDescent="0.3">
      <c r="A76" s="13" t="s">
        <v>14</v>
      </c>
      <c r="B76" s="14">
        <v>60</v>
      </c>
      <c r="C76" s="14">
        <v>0</v>
      </c>
      <c r="D76" s="15">
        <f t="shared" si="10"/>
        <v>60</v>
      </c>
    </row>
    <row r="77" spans="1:4" x14ac:dyDescent="0.25">
      <c r="A77" s="16" t="s">
        <v>19</v>
      </c>
      <c r="B77" s="38">
        <f>+B73/B66</f>
        <v>0.66173031956352302</v>
      </c>
      <c r="C77" s="17" t="e">
        <f>+C73/C66</f>
        <v>#DIV/0!</v>
      </c>
      <c r="D77" s="18">
        <f>+D73/D66</f>
        <v>0.66173031956352302</v>
      </c>
    </row>
    <row r="78" spans="1:4" ht="15.75" thickBot="1" x14ac:dyDescent="0.3">
      <c r="A78" s="19" t="s">
        <v>7</v>
      </c>
      <c r="B78" s="39">
        <f>+B73/(B66-B75-B71-B68)</f>
        <v>0.87300771208226224</v>
      </c>
      <c r="C78" s="20" t="e">
        <f t="shared" ref="C78" si="11">+C73/(C66-C75-C71-C68)</f>
        <v>#DIV/0!</v>
      </c>
      <c r="D78" s="21">
        <f>+D73/(D66-D75-D71-D68)</f>
        <v>0.87300771208226224</v>
      </c>
    </row>
    <row r="79" spans="1:4" ht="15.75" thickBot="1" x14ac:dyDescent="0.3"/>
    <row r="80" spans="1:4" x14ac:dyDescent="0.25">
      <c r="A80" s="22" t="s">
        <v>2</v>
      </c>
      <c r="B80" s="23" t="s">
        <v>4</v>
      </c>
      <c r="C80" s="23" t="s">
        <v>5</v>
      </c>
      <c r="D80" s="24" t="s">
        <v>6</v>
      </c>
    </row>
    <row r="81" spans="1:4" x14ac:dyDescent="0.25">
      <c r="A81" s="25" t="s">
        <v>17</v>
      </c>
      <c r="B81" s="26">
        <v>168</v>
      </c>
      <c r="C81" s="26">
        <v>0</v>
      </c>
      <c r="D81" s="27">
        <f>+B81+C81</f>
        <v>168</v>
      </c>
    </row>
    <row r="82" spans="1:4" x14ac:dyDescent="0.25">
      <c r="A82" s="7" t="s">
        <v>8</v>
      </c>
      <c r="B82" s="8">
        <v>5</v>
      </c>
      <c r="C82" s="8">
        <v>0</v>
      </c>
      <c r="D82" s="9">
        <f t="shared" ref="D82:D90" si="12">+C82+B82</f>
        <v>5</v>
      </c>
    </row>
    <row r="83" spans="1:4" x14ac:dyDescent="0.25">
      <c r="A83" s="10" t="s">
        <v>11</v>
      </c>
      <c r="B83" s="11">
        <v>0</v>
      </c>
      <c r="C83" s="11">
        <v>0</v>
      </c>
      <c r="D83" s="12">
        <f t="shared" si="12"/>
        <v>0</v>
      </c>
    </row>
    <row r="84" spans="1:4" x14ac:dyDescent="0.25">
      <c r="A84" s="7" t="s">
        <v>13</v>
      </c>
      <c r="B84" s="8">
        <v>49</v>
      </c>
      <c r="C84" s="8">
        <v>0</v>
      </c>
      <c r="D84" s="9">
        <f t="shared" si="12"/>
        <v>49</v>
      </c>
    </row>
    <row r="85" spans="1:4" x14ac:dyDescent="0.25">
      <c r="A85" s="10" t="s">
        <v>9</v>
      </c>
      <c r="B85" s="11">
        <v>49</v>
      </c>
      <c r="C85" s="11">
        <v>0</v>
      </c>
      <c r="D85" s="12">
        <f t="shared" si="12"/>
        <v>49</v>
      </c>
    </row>
    <row r="86" spans="1:4" x14ac:dyDescent="0.25">
      <c r="A86" s="10" t="s">
        <v>14</v>
      </c>
      <c r="B86" s="11">
        <v>0</v>
      </c>
      <c r="C86" s="11">
        <v>0</v>
      </c>
      <c r="D86" s="12">
        <f t="shared" si="12"/>
        <v>0</v>
      </c>
    </row>
    <row r="87" spans="1:4" x14ac:dyDescent="0.25">
      <c r="A87" s="7" t="s">
        <v>16</v>
      </c>
      <c r="B87" s="8">
        <v>107</v>
      </c>
      <c r="C87" s="8">
        <v>0</v>
      </c>
      <c r="D87" s="9">
        <f>+C87+B87</f>
        <v>107</v>
      </c>
    </row>
    <row r="88" spans="1:4" x14ac:dyDescent="0.25">
      <c r="A88" s="7" t="s">
        <v>18</v>
      </c>
      <c r="B88" s="8">
        <v>7</v>
      </c>
      <c r="C88" s="8">
        <v>0</v>
      </c>
      <c r="D88" s="9">
        <f>+C88+B88</f>
        <v>7</v>
      </c>
    </row>
    <row r="89" spans="1:4" x14ac:dyDescent="0.25">
      <c r="A89" s="10" t="s">
        <v>9</v>
      </c>
      <c r="B89" s="11">
        <v>1</v>
      </c>
      <c r="C89" s="11">
        <v>0</v>
      </c>
      <c r="D89" s="12">
        <f t="shared" si="12"/>
        <v>1</v>
      </c>
    </row>
    <row r="90" spans="1:4" ht="15.75" thickBot="1" x14ac:dyDescent="0.3">
      <c r="A90" s="13" t="s">
        <v>14</v>
      </c>
      <c r="B90" s="14">
        <v>6</v>
      </c>
      <c r="C90" s="14">
        <v>0</v>
      </c>
      <c r="D90" s="15">
        <f t="shared" si="12"/>
        <v>6</v>
      </c>
    </row>
    <row r="91" spans="1:4" x14ac:dyDescent="0.25">
      <c r="A91" s="16" t="s">
        <v>19</v>
      </c>
      <c r="B91" s="17">
        <f>+B87/B81</f>
        <v>0.63690476190476186</v>
      </c>
      <c r="C91" s="17">
        <v>0</v>
      </c>
      <c r="D91" s="18">
        <f t="shared" ref="D91" si="13">+D87/D81</f>
        <v>0.63690476190476186</v>
      </c>
    </row>
    <row r="92" spans="1:4" ht="15.75" thickBot="1" x14ac:dyDescent="0.3">
      <c r="A92" s="19" t="s">
        <v>7</v>
      </c>
      <c r="B92" s="20">
        <f>+B87/(B81-B89-B85)</f>
        <v>0.90677966101694918</v>
      </c>
      <c r="C92" s="20">
        <v>0</v>
      </c>
      <c r="D92" s="21">
        <f>+D87/(D81-D89-D85-D83)</f>
        <v>0.90677966101694918</v>
      </c>
    </row>
    <row r="93" spans="1:4" ht="15.75" thickBot="1" x14ac:dyDescent="0.3"/>
    <row r="94" spans="1:4" x14ac:dyDescent="0.25">
      <c r="A94" s="22" t="s">
        <v>2</v>
      </c>
      <c r="B94" s="23" t="s">
        <v>4</v>
      </c>
      <c r="C94" s="23" t="s">
        <v>5</v>
      </c>
      <c r="D94" s="24" t="s">
        <v>6</v>
      </c>
    </row>
    <row r="95" spans="1:4" x14ac:dyDescent="0.25">
      <c r="A95" s="25" t="s">
        <v>25</v>
      </c>
      <c r="B95" s="26">
        <v>1746</v>
      </c>
      <c r="C95" s="26">
        <v>0</v>
      </c>
      <c r="D95" s="27">
        <f>+B95+C95</f>
        <v>1746</v>
      </c>
    </row>
    <row r="96" spans="1:4" x14ac:dyDescent="0.25">
      <c r="A96" s="7" t="s">
        <v>8</v>
      </c>
      <c r="B96" s="8">
        <v>0</v>
      </c>
      <c r="C96" s="8">
        <v>0</v>
      </c>
      <c r="D96" s="9">
        <f t="shared" ref="D96:D100" si="14">+C96+B96</f>
        <v>0</v>
      </c>
    </row>
    <row r="97" spans="1:4" x14ac:dyDescent="0.25">
      <c r="A97" s="10" t="s">
        <v>11</v>
      </c>
      <c r="B97" s="11">
        <v>0</v>
      </c>
      <c r="C97" s="11">
        <v>0</v>
      </c>
      <c r="D97" s="12">
        <f t="shared" si="14"/>
        <v>0</v>
      </c>
    </row>
    <row r="98" spans="1:4" x14ac:dyDescent="0.25">
      <c r="A98" s="7" t="s">
        <v>13</v>
      </c>
      <c r="B98" s="8">
        <v>35</v>
      </c>
      <c r="C98" s="8">
        <v>0</v>
      </c>
      <c r="D98" s="9">
        <f t="shared" si="14"/>
        <v>35</v>
      </c>
    </row>
    <row r="99" spans="1:4" x14ac:dyDescent="0.25">
      <c r="A99" s="10" t="s">
        <v>9</v>
      </c>
      <c r="B99" s="11">
        <v>27</v>
      </c>
      <c r="C99" s="11">
        <v>0</v>
      </c>
      <c r="D99" s="12">
        <f t="shared" si="14"/>
        <v>27</v>
      </c>
    </row>
    <row r="100" spans="1:4" x14ac:dyDescent="0.25">
      <c r="A100" s="10" t="s">
        <v>14</v>
      </c>
      <c r="B100" s="11">
        <v>8</v>
      </c>
      <c r="C100" s="11">
        <v>0</v>
      </c>
      <c r="D100" s="12">
        <f t="shared" si="14"/>
        <v>8</v>
      </c>
    </row>
    <row r="101" spans="1:4" x14ac:dyDescent="0.25">
      <c r="A101" s="7" t="s">
        <v>16</v>
      </c>
      <c r="B101" s="8">
        <v>989</v>
      </c>
      <c r="C101" s="8">
        <v>0</v>
      </c>
      <c r="D101" s="9">
        <f>+C101+B101</f>
        <v>989</v>
      </c>
    </row>
    <row r="102" spans="1:4" x14ac:dyDescent="0.25">
      <c r="A102" s="7" t="s">
        <v>18</v>
      </c>
      <c r="B102" s="8">
        <v>614</v>
      </c>
      <c r="C102" s="8">
        <v>0</v>
      </c>
      <c r="D102" s="9">
        <f>+C102+B102</f>
        <v>614</v>
      </c>
    </row>
    <row r="103" spans="1:4" x14ac:dyDescent="0.25">
      <c r="A103" s="10" t="s">
        <v>9</v>
      </c>
      <c r="B103" s="11">
        <v>433</v>
      </c>
      <c r="C103" s="11">
        <v>0</v>
      </c>
      <c r="D103" s="12">
        <f t="shared" ref="D103:D104" si="15">+C103+B103</f>
        <v>433</v>
      </c>
    </row>
    <row r="104" spans="1:4" ht="15.75" thickBot="1" x14ac:dyDescent="0.3">
      <c r="A104" s="13" t="s">
        <v>14</v>
      </c>
      <c r="B104" s="14">
        <v>181</v>
      </c>
      <c r="C104" s="14">
        <v>0</v>
      </c>
      <c r="D104" s="15">
        <f t="shared" si="15"/>
        <v>181</v>
      </c>
    </row>
    <row r="105" spans="1:4" x14ac:dyDescent="0.25">
      <c r="A105" s="16" t="s">
        <v>19</v>
      </c>
      <c r="B105" s="17">
        <f>+B101/B95</f>
        <v>0.56643757159221075</v>
      </c>
      <c r="C105" s="17">
        <v>0</v>
      </c>
      <c r="D105" s="18">
        <f t="shared" ref="D105" si="16">+D101/D95</f>
        <v>0.56643757159221075</v>
      </c>
    </row>
    <row r="106" spans="1:4" ht="15.75" thickBot="1" x14ac:dyDescent="0.3">
      <c r="A106" s="19" t="s">
        <v>7</v>
      </c>
      <c r="B106" s="20">
        <f>+B101/(B95-B103-B99)</f>
        <v>0.76905132192846037</v>
      </c>
      <c r="C106" s="20">
        <v>0</v>
      </c>
      <c r="D106" s="21">
        <f>+D101/(D95-D103-D99-D97)</f>
        <v>0.76905132192846037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2021</Filtro>
    <Orden xmlns="8cf1b8fd-72df-4c21-8306-a5f720778edf">121</Orden>
    <Formato xmlns="8cf1b8fd-72df-4c21-8306-a5f720778edf">/Style%20Library/Images/xls.svg</Forma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ABRIL 2021</dc:title>
  <dc:creator>ASUS</dc:creator>
  <cp:lastModifiedBy>Juan David Dominguez Arrieta</cp:lastModifiedBy>
  <dcterms:created xsi:type="dcterms:W3CDTF">2020-03-27T16:34:22Z</dcterms:created>
  <dcterms:modified xsi:type="dcterms:W3CDTF">2022-09-29T16:55:01Z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